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2"/>
  </bookViews>
  <sheets>
    <sheet name="Maateenheid&amp;-getal" sheetId="1" r:id="rId1"/>
    <sheet name="Herleidingen 1" sheetId="2" r:id="rId2"/>
    <sheet name="Herleidingen 2" sheetId="3" r:id="rId3"/>
  </sheets>
  <definedNames/>
  <calcPr fullCalcOnLoad="1"/>
</workbook>
</file>

<file path=xl/sharedStrings.xml><?xml version="1.0" encoding="utf-8"?>
<sst xmlns="http://schemas.openxmlformats.org/spreadsheetml/2006/main" count="135" uniqueCount="58">
  <si>
    <t>=</t>
  </si>
  <si>
    <t>cm</t>
  </si>
  <si>
    <t>km</t>
  </si>
  <si>
    <t>hm</t>
  </si>
  <si>
    <t>dam</t>
  </si>
  <si>
    <t>100m</t>
  </si>
  <si>
    <t>10m</t>
  </si>
  <si>
    <t>m</t>
  </si>
  <si>
    <t>dm</t>
  </si>
  <si>
    <t>mm</t>
  </si>
  <si>
    <r>
      <rPr>
        <b/>
        <sz val="14"/>
        <color indexed="60"/>
        <rFont val="Franklin Gothic Book"/>
        <family val="2"/>
      </rPr>
      <t>6</t>
    </r>
    <r>
      <rPr>
        <sz val="14"/>
        <color indexed="8"/>
        <rFont val="Franklin Gothic Book"/>
        <family val="2"/>
      </rPr>
      <t>,5m</t>
    </r>
  </si>
  <si>
    <r>
      <t>2</t>
    </r>
    <r>
      <rPr>
        <b/>
        <sz val="14"/>
        <color indexed="60"/>
        <rFont val="Franklin Gothic Book"/>
        <family val="2"/>
      </rPr>
      <t>3</t>
    </r>
    <r>
      <rPr>
        <sz val="14"/>
        <color indexed="8"/>
        <rFont val="Franklin Gothic Book"/>
        <family val="2"/>
      </rPr>
      <t>cm</t>
    </r>
  </si>
  <si>
    <t>Zo maak je deze oefening:</t>
  </si>
  <si>
    <t xml:space="preserve">stap3: </t>
  </si>
  <si>
    <t xml:space="preserve">stap 1: </t>
  </si>
  <si>
    <t xml:space="preserve">stap2: </t>
  </si>
  <si>
    <t>Noteer de andere cijfers van het maatgetal in de tabel.</t>
  </si>
  <si>
    <t>Moet je omzetten naar een kleinere maateenheid? Vul aan met 0'en.</t>
  </si>
  <si>
    <t xml:space="preserve">Moet je omzetten naar een grotere maateenheid. Vul een 0 in bij die maateenheid en plaats er een komma achter. </t>
  </si>
  <si>
    <t>Voorbeeld:</t>
  </si>
  <si>
    <r>
      <rPr>
        <b/>
        <sz val="14"/>
        <color indexed="60"/>
        <rFont val="Franklin Gothic Book"/>
        <family val="2"/>
      </rPr>
      <t>2</t>
    </r>
    <r>
      <rPr>
        <sz val="14"/>
        <color indexed="8"/>
        <rFont val="Franklin Gothic Book"/>
        <family val="2"/>
      </rPr>
      <t>,75m</t>
    </r>
  </si>
  <si>
    <r>
      <t>16</t>
    </r>
    <r>
      <rPr>
        <b/>
        <sz val="14"/>
        <color indexed="60"/>
        <rFont val="Franklin Gothic Book"/>
        <family val="2"/>
      </rPr>
      <t>2</t>
    </r>
    <r>
      <rPr>
        <sz val="14"/>
        <color indexed="8"/>
        <rFont val="Franklin Gothic Book"/>
        <family val="2"/>
      </rPr>
      <t>m</t>
    </r>
  </si>
  <si>
    <t>,</t>
  </si>
  <si>
    <t>En nu is het aan jou!</t>
  </si>
  <si>
    <r>
      <t xml:space="preserve">Noteer de </t>
    </r>
    <r>
      <rPr>
        <b/>
        <sz val="12"/>
        <color indexed="60"/>
        <rFont val="Franklin Gothic Book"/>
        <family val="2"/>
      </rPr>
      <t>eenheden</t>
    </r>
    <r>
      <rPr>
        <sz val="12"/>
        <color indexed="8"/>
        <rFont val="Franklin Gothic Book"/>
        <family val="2"/>
      </rPr>
      <t xml:space="preserve"> bij de juiste maateenheid in de tabel.</t>
    </r>
  </si>
  <si>
    <r>
      <t>8</t>
    </r>
    <r>
      <rPr>
        <b/>
        <sz val="14"/>
        <color indexed="60"/>
        <rFont val="Franklin Gothic Book"/>
        <family val="2"/>
      </rPr>
      <t>2</t>
    </r>
    <r>
      <rPr>
        <sz val="14"/>
        <color indexed="8"/>
        <rFont val="Franklin Gothic Book"/>
        <family val="2"/>
      </rPr>
      <t>cm</t>
    </r>
  </si>
  <si>
    <r>
      <t>17</t>
    </r>
    <r>
      <rPr>
        <b/>
        <sz val="14"/>
        <color indexed="60"/>
        <rFont val="Franklin Gothic Book"/>
        <family val="2"/>
      </rPr>
      <t>5</t>
    </r>
    <r>
      <rPr>
        <sz val="14"/>
        <color indexed="8"/>
        <rFont val="Franklin Gothic Book"/>
        <family val="2"/>
      </rPr>
      <t>m</t>
    </r>
  </si>
  <si>
    <r>
      <t>6</t>
    </r>
    <r>
      <rPr>
        <b/>
        <sz val="14"/>
        <color indexed="60"/>
        <rFont val="Franklin Gothic Book"/>
        <family val="2"/>
      </rPr>
      <t>0</t>
    </r>
    <r>
      <rPr>
        <sz val="14"/>
        <color indexed="8"/>
        <rFont val="Franklin Gothic Book"/>
        <family val="2"/>
      </rPr>
      <t>m</t>
    </r>
  </si>
  <si>
    <r>
      <rPr>
        <b/>
        <sz val="14"/>
        <color indexed="60"/>
        <rFont val="Franklin Gothic Book"/>
        <family val="2"/>
      </rPr>
      <t>3</t>
    </r>
    <r>
      <rPr>
        <sz val="14"/>
        <color indexed="8"/>
        <rFont val="Franklin Gothic Book"/>
        <family val="2"/>
      </rPr>
      <t>dm</t>
    </r>
  </si>
  <si>
    <r>
      <t>28</t>
    </r>
    <r>
      <rPr>
        <b/>
        <sz val="14"/>
        <color indexed="60"/>
        <rFont val="Franklin Gothic Book"/>
        <family val="2"/>
      </rPr>
      <t>4</t>
    </r>
    <r>
      <rPr>
        <sz val="14"/>
        <color indexed="8"/>
        <rFont val="Franklin Gothic Book"/>
        <family val="2"/>
      </rPr>
      <t>cm</t>
    </r>
  </si>
  <si>
    <r>
      <t>5</t>
    </r>
    <r>
      <rPr>
        <b/>
        <sz val="14"/>
        <color indexed="60"/>
        <rFont val="Franklin Gothic Book"/>
        <family val="2"/>
      </rPr>
      <t>0</t>
    </r>
    <r>
      <rPr>
        <sz val="14"/>
        <color indexed="8"/>
        <rFont val="Franklin Gothic Book"/>
        <family val="2"/>
      </rPr>
      <t>m</t>
    </r>
  </si>
  <si>
    <r>
      <t>2</t>
    </r>
    <r>
      <rPr>
        <b/>
        <sz val="14"/>
        <color indexed="60"/>
        <rFont val="Franklin Gothic Book"/>
        <family val="2"/>
      </rPr>
      <t>0</t>
    </r>
    <r>
      <rPr>
        <sz val="14"/>
        <color indexed="8"/>
        <rFont val="Franklin Gothic Book"/>
        <family val="2"/>
      </rPr>
      <t>,5 cm</t>
    </r>
  </si>
  <si>
    <r>
      <t>8</t>
    </r>
    <r>
      <rPr>
        <b/>
        <sz val="14"/>
        <color indexed="60"/>
        <rFont val="Franklin Gothic Book"/>
        <family val="2"/>
      </rPr>
      <t>2</t>
    </r>
    <r>
      <rPr>
        <sz val="14"/>
        <color indexed="8"/>
        <rFont val="Franklin Gothic Book"/>
        <family val="2"/>
      </rPr>
      <t>m</t>
    </r>
  </si>
  <si>
    <t>Kan je het zo ook?</t>
  </si>
  <si>
    <t>54m</t>
  </si>
  <si>
    <t>375cm</t>
  </si>
  <si>
    <t>70m</t>
  </si>
  <si>
    <t>40,6 cm</t>
  </si>
  <si>
    <t>94cm</t>
  </si>
  <si>
    <t>42m</t>
  </si>
  <si>
    <t>85cm</t>
  </si>
  <si>
    <t>263m</t>
  </si>
  <si>
    <t>8dm</t>
  </si>
  <si>
    <t>1,5m</t>
  </si>
  <si>
    <r>
      <rPr>
        <b/>
        <sz val="14"/>
        <color indexed="60"/>
        <rFont val="Franklin Gothic Book"/>
        <family val="2"/>
      </rPr>
      <t>3</t>
    </r>
    <r>
      <rPr>
        <sz val="14"/>
        <color indexed="8"/>
        <rFont val="Franklin Gothic Book"/>
        <family val="2"/>
      </rPr>
      <t>,64m</t>
    </r>
  </si>
  <si>
    <t>875cm</t>
  </si>
  <si>
    <t>13,4 cm</t>
  </si>
  <si>
    <t>60mm</t>
  </si>
  <si>
    <r>
      <t>3</t>
    </r>
    <r>
      <rPr>
        <b/>
        <sz val="14"/>
        <color indexed="60"/>
        <rFont val="Franklin Gothic Book"/>
        <family val="2"/>
      </rPr>
      <t>2</t>
    </r>
    <r>
      <rPr>
        <sz val="14"/>
        <color indexed="8"/>
        <rFont val="Franklin Gothic Book"/>
        <family val="2"/>
      </rPr>
      <t>dm</t>
    </r>
  </si>
  <si>
    <r>
      <rPr>
        <b/>
        <sz val="14"/>
        <color indexed="60"/>
        <rFont val="Franklin Gothic Book"/>
        <family val="2"/>
      </rPr>
      <t>0</t>
    </r>
    <r>
      <rPr>
        <sz val="14"/>
        <color indexed="8"/>
        <rFont val="Franklin Gothic Book"/>
        <family val="2"/>
      </rPr>
      <t>,51m</t>
    </r>
  </si>
  <si>
    <r>
      <t>3</t>
    </r>
    <r>
      <rPr>
        <b/>
        <sz val="14"/>
        <color indexed="60"/>
        <rFont val="Franklin Gothic Book"/>
        <family val="2"/>
      </rPr>
      <t>2</t>
    </r>
    <r>
      <rPr>
        <sz val="14"/>
        <color indexed="8"/>
        <rFont val="Franklin Gothic Book"/>
        <family val="2"/>
      </rPr>
      <t>,28m</t>
    </r>
  </si>
  <si>
    <r>
      <rPr>
        <sz val="14"/>
        <rFont val="Franklin Gothic Book"/>
        <family val="2"/>
      </rPr>
      <t>3,42</t>
    </r>
    <r>
      <rPr>
        <sz val="14"/>
        <color indexed="8"/>
        <rFont val="Franklin Gothic Book"/>
        <family val="2"/>
      </rPr>
      <t>dm</t>
    </r>
  </si>
  <si>
    <t>8,51m</t>
  </si>
  <si>
    <r>
      <t>1</t>
    </r>
    <r>
      <rPr>
        <sz val="14"/>
        <rFont val="Franklin Gothic Book"/>
        <family val="2"/>
      </rPr>
      <t>2</t>
    </r>
    <r>
      <rPr>
        <b/>
        <sz val="14"/>
        <color indexed="60"/>
        <rFont val="Franklin Gothic Book"/>
        <family val="2"/>
      </rPr>
      <t>0</t>
    </r>
    <r>
      <rPr>
        <sz val="14"/>
        <rFont val="Franklin Gothic Book"/>
        <family val="2"/>
      </rPr>
      <t>mm</t>
    </r>
  </si>
  <si>
    <r>
      <t>700</t>
    </r>
    <r>
      <rPr>
        <b/>
        <sz val="14"/>
        <color indexed="60"/>
        <rFont val="Franklin Gothic Book"/>
        <family val="2"/>
      </rPr>
      <t>0</t>
    </r>
    <r>
      <rPr>
        <sz val="14"/>
        <color indexed="8"/>
        <rFont val="Franklin Gothic Book"/>
        <family val="2"/>
      </rPr>
      <t>m</t>
    </r>
  </si>
  <si>
    <r>
      <t>Zoek de</t>
    </r>
    <r>
      <rPr>
        <b/>
        <sz val="12"/>
        <color indexed="60"/>
        <rFont val="Franklin Gothic Book"/>
        <family val="2"/>
      </rPr>
      <t xml:space="preserve"> eenheden</t>
    </r>
    <r>
      <rPr>
        <sz val="12"/>
        <color indexed="8"/>
        <rFont val="Franklin Gothic Book"/>
        <family val="2"/>
      </rPr>
      <t xml:space="preserve"> in het maatgetal.</t>
    </r>
  </si>
  <si>
    <t>Noteer de maateenheid bij het cijfer van de eenheden.</t>
  </si>
  <si>
    <t>Kijk naar de tabel en vul de overige maateenheden aan.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</si>
</sst>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13]dddd\ d\ mmmm\ yyyy"/>
    <numFmt numFmtId="173" formatCode="0.0"/>
    <numFmt numFmtId="174" formatCode="0.000"/>
  </numFmts>
  <fonts count="49">
    <font>
      <sz val="11"/>
      <color theme="1"/>
      <name val="Franklin Gothic Book"/>
      <family val="2"/>
    </font>
    <font>
      <sz val="11"/>
      <color indexed="8"/>
      <name val="Franklin Gothic Book"/>
      <family val="2"/>
    </font>
    <font>
      <sz val="14"/>
      <color indexed="8"/>
      <name val="Franklin Gothic Book"/>
      <family val="2"/>
    </font>
    <font>
      <b/>
      <sz val="14"/>
      <color indexed="60"/>
      <name val="Franklin Gothic Book"/>
      <family val="2"/>
    </font>
    <font>
      <sz val="12"/>
      <color indexed="8"/>
      <name val="Franklin Gothic Book"/>
      <family val="2"/>
    </font>
    <font>
      <sz val="14"/>
      <name val="Franklin Gothic Book"/>
      <family val="2"/>
    </font>
    <font>
      <b/>
      <sz val="12"/>
      <color indexed="60"/>
      <name val="Franklin Gothic Book"/>
      <family val="2"/>
    </font>
    <font>
      <sz val="11"/>
      <color indexed="9"/>
      <name val="Franklin Gothic Book"/>
      <family val="2"/>
    </font>
    <font>
      <b/>
      <sz val="11"/>
      <color indexed="52"/>
      <name val="Franklin Gothic Book"/>
      <family val="2"/>
    </font>
    <font>
      <b/>
      <sz val="11"/>
      <color indexed="9"/>
      <name val="Franklin Gothic Book"/>
      <family val="2"/>
    </font>
    <font>
      <sz val="11"/>
      <color indexed="52"/>
      <name val="Franklin Gothic Book"/>
      <family val="2"/>
    </font>
    <font>
      <sz val="11"/>
      <color indexed="17"/>
      <name val="Franklin Gothic Book"/>
      <family val="2"/>
    </font>
    <font>
      <sz val="11"/>
      <color indexed="62"/>
      <name val="Franklin Gothic Book"/>
      <family val="2"/>
    </font>
    <font>
      <b/>
      <sz val="15"/>
      <color indexed="63"/>
      <name val="Franklin Gothic Book"/>
      <family val="2"/>
    </font>
    <font>
      <b/>
      <sz val="13"/>
      <color indexed="63"/>
      <name val="Franklin Gothic Book"/>
      <family val="2"/>
    </font>
    <font>
      <b/>
      <sz val="11"/>
      <color indexed="63"/>
      <name val="Franklin Gothic Book"/>
      <family val="2"/>
    </font>
    <font>
      <sz val="11"/>
      <color indexed="60"/>
      <name val="Franklin Gothic Book"/>
      <family val="2"/>
    </font>
    <font>
      <sz val="11"/>
      <color indexed="20"/>
      <name val="Franklin Gothic Book"/>
      <family val="2"/>
    </font>
    <font>
      <b/>
      <sz val="18"/>
      <color indexed="63"/>
      <name val="Franklin Gothic Medium"/>
      <family val="2"/>
    </font>
    <font>
      <b/>
      <sz val="11"/>
      <color indexed="8"/>
      <name val="Franklin Gothic Book"/>
      <family val="2"/>
    </font>
    <font>
      <i/>
      <sz val="11"/>
      <color indexed="23"/>
      <name val="Franklin Gothic Book"/>
      <family val="2"/>
    </font>
    <font>
      <sz val="11"/>
      <color indexed="10"/>
      <name val="Franklin Gothic Book"/>
      <family val="2"/>
    </font>
    <font>
      <b/>
      <sz val="14"/>
      <color indexed="8"/>
      <name val="Franklin Gothic Book"/>
      <family val="2"/>
    </font>
    <font>
      <b/>
      <sz val="14"/>
      <color indexed="30"/>
      <name val="Franklin Gothic Book"/>
      <family val="2"/>
    </font>
    <font>
      <b/>
      <sz val="14"/>
      <name val="Franklin Gothic Book"/>
      <family val="2"/>
    </font>
    <font>
      <b/>
      <u val="single"/>
      <sz val="14"/>
      <color indexed="8"/>
      <name val="Franklin Gothic Book"/>
      <family val="2"/>
    </font>
    <font>
      <b/>
      <sz val="11"/>
      <color indexed="30"/>
      <name val="Franklin Gothic Book"/>
      <family val="2"/>
    </font>
    <font>
      <sz val="11"/>
      <color theme="0"/>
      <name val="Franklin Gothic Book"/>
      <family val="2"/>
    </font>
    <font>
      <b/>
      <sz val="11"/>
      <color rgb="FFFA7D00"/>
      <name val="Franklin Gothic Book"/>
      <family val="2"/>
    </font>
    <font>
      <b/>
      <sz val="11"/>
      <color theme="0"/>
      <name val="Franklin Gothic Book"/>
      <family val="2"/>
    </font>
    <font>
      <sz val="11"/>
      <color rgb="FFFA7D00"/>
      <name val="Franklin Gothic Book"/>
      <family val="2"/>
    </font>
    <font>
      <sz val="11"/>
      <color rgb="FF006100"/>
      <name val="Franklin Gothic Book"/>
      <family val="2"/>
    </font>
    <font>
      <sz val="11"/>
      <color rgb="FF3F3F76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1"/>
      <color rgb="FF9C6500"/>
      <name val="Franklin Gothic Book"/>
      <family val="2"/>
    </font>
    <font>
      <sz val="11"/>
      <color rgb="FF9C0006"/>
      <name val="Franklin Gothic Book"/>
      <family val="2"/>
    </font>
    <font>
      <b/>
      <sz val="18"/>
      <color theme="3"/>
      <name val="Franklin Gothic Medium"/>
      <family val="2"/>
    </font>
    <font>
      <b/>
      <sz val="11"/>
      <color theme="1"/>
      <name val="Franklin Gothic Book"/>
      <family val="2"/>
    </font>
    <font>
      <b/>
      <sz val="11"/>
      <color rgb="FF3F3F3F"/>
      <name val="Franklin Gothic Book"/>
      <family val="2"/>
    </font>
    <font>
      <i/>
      <sz val="11"/>
      <color rgb="FF7F7F7F"/>
      <name val="Franklin Gothic Book"/>
      <family val="2"/>
    </font>
    <font>
      <sz val="11"/>
      <color rgb="FFFF0000"/>
      <name val="Franklin Gothic Book"/>
      <family val="2"/>
    </font>
    <font>
      <sz val="14"/>
      <color theme="1"/>
      <name val="Franklin Gothic Book"/>
      <family val="2"/>
    </font>
    <font>
      <b/>
      <sz val="14"/>
      <color theme="1"/>
      <name val="Franklin Gothic Book"/>
      <family val="2"/>
    </font>
    <font>
      <sz val="12"/>
      <color theme="1"/>
      <name val="Franklin Gothic Book"/>
      <family val="2"/>
    </font>
    <font>
      <b/>
      <sz val="14"/>
      <color rgb="FF0070C0"/>
      <name val="Franklin Gothic Book"/>
      <family val="2"/>
    </font>
    <font>
      <b/>
      <u val="single"/>
      <sz val="14"/>
      <color theme="1"/>
      <name val="Franklin Gothic Book"/>
      <family val="2"/>
    </font>
    <font>
      <b/>
      <sz val="11"/>
      <color rgb="FF0070C0"/>
      <name val="Franklin Gothic Boo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43" fillId="33" borderId="0" xfId="0" applyNumberFormat="1" applyFont="1" applyFill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44" fillId="33" borderId="22" xfId="0" applyFont="1" applyFill="1" applyBorder="1" applyAlignment="1">
      <alignment horizontal="center"/>
    </xf>
    <xf numFmtId="0" fontId="44" fillId="33" borderId="23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44" fillId="33" borderId="25" xfId="0" applyFont="1" applyFill="1" applyBorder="1" applyAlignment="1">
      <alignment horizontal="center"/>
    </xf>
    <xf numFmtId="0" fontId="44" fillId="33" borderId="26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27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44" fillId="33" borderId="28" xfId="0" applyFont="1" applyFill="1" applyBorder="1" applyAlignment="1">
      <alignment horizontal="center"/>
    </xf>
    <xf numFmtId="0" fontId="44" fillId="33" borderId="29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0" fontId="44" fillId="33" borderId="2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1" fontId="46" fillId="34" borderId="20" xfId="0" applyNumberFormat="1" applyFont="1" applyFill="1" applyBorder="1" applyAlignment="1">
      <alignment horizontal="center"/>
    </xf>
    <xf numFmtId="1" fontId="24" fillId="34" borderId="31" xfId="0" applyNumberFormat="1" applyFont="1" applyFill="1" applyBorder="1" applyAlignment="1">
      <alignment/>
    </xf>
    <xf numFmtId="174" fontId="24" fillId="34" borderId="31" xfId="0" applyNumberFormat="1" applyFont="1" applyFill="1" applyBorder="1" applyAlignment="1">
      <alignment/>
    </xf>
    <xf numFmtId="1" fontId="46" fillId="34" borderId="19" xfId="0" applyNumberFormat="1" applyFont="1" applyFill="1" applyBorder="1" applyAlignment="1">
      <alignment horizontal="center"/>
    </xf>
    <xf numFmtId="1" fontId="24" fillId="33" borderId="19" xfId="0" applyNumberFormat="1" applyFont="1" applyFill="1" applyBorder="1" applyAlignment="1">
      <alignment horizontal="center"/>
    </xf>
    <xf numFmtId="1" fontId="24" fillId="33" borderId="20" xfId="0" applyNumberFormat="1" applyFont="1" applyFill="1" applyBorder="1" applyAlignment="1">
      <alignment horizontal="center"/>
    </xf>
    <xf numFmtId="174" fontId="24" fillId="33" borderId="0" xfId="0" applyNumberFormat="1" applyFont="1" applyFill="1" applyBorder="1" applyAlignment="1">
      <alignment/>
    </xf>
    <xf numFmtId="0" fontId="45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6" fillId="33" borderId="20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46" fillId="33" borderId="24" xfId="0" applyFont="1" applyFill="1" applyBorder="1" applyAlignment="1">
      <alignment horizontal="center"/>
    </xf>
    <xf numFmtId="0" fontId="46" fillId="33" borderId="21" xfId="0" applyFont="1" applyFill="1" applyBorder="1" applyAlignment="1">
      <alignment horizontal="center"/>
    </xf>
    <xf numFmtId="1" fontId="43" fillId="33" borderId="32" xfId="0" applyNumberFormat="1" applyFont="1" applyFill="1" applyBorder="1" applyAlignment="1">
      <alignment horizontal="center"/>
    </xf>
    <xf numFmtId="1" fontId="43" fillId="33" borderId="33" xfId="0" applyNumberFormat="1" applyFont="1" applyFill="1" applyBorder="1" applyAlignment="1">
      <alignment horizontal="center"/>
    </xf>
    <xf numFmtId="1" fontId="43" fillId="33" borderId="34" xfId="0" applyNumberFormat="1" applyFont="1" applyFill="1" applyBorder="1" applyAlignment="1">
      <alignment horizontal="center"/>
    </xf>
    <xf numFmtId="0" fontId="46" fillId="33" borderId="27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48" fillId="33" borderId="24" xfId="0" applyFont="1" applyFill="1" applyBorder="1" applyAlignment="1">
      <alignment horizontal="center"/>
    </xf>
    <xf numFmtId="0" fontId="48" fillId="33" borderId="20" xfId="0" applyFont="1" applyFill="1" applyBorder="1" applyAlignment="1">
      <alignment horizontal="center"/>
    </xf>
    <xf numFmtId="0" fontId="48" fillId="33" borderId="27" xfId="0" applyFont="1" applyFill="1" applyBorder="1" applyAlignment="1">
      <alignment horizontal="center"/>
    </xf>
    <xf numFmtId="0" fontId="48" fillId="33" borderId="21" xfId="0" applyFont="1" applyFill="1" applyBorder="1" applyAlignment="1">
      <alignment horizontal="center"/>
    </xf>
    <xf numFmtId="0" fontId="43" fillId="33" borderId="0" xfId="0" applyFont="1" applyFill="1" applyAlignment="1">
      <alignment/>
    </xf>
    <xf numFmtId="0" fontId="46" fillId="34" borderId="31" xfId="0" applyFont="1" applyFill="1" applyBorder="1" applyAlignment="1">
      <alignment/>
    </xf>
    <xf numFmtId="0" fontId="5" fillId="33" borderId="0" xfId="0" applyFont="1" applyFill="1" applyAlignment="1">
      <alignment/>
    </xf>
    <xf numFmtId="0" fontId="46" fillId="34" borderId="31" xfId="0" applyFont="1" applyFill="1" applyBorder="1" applyAlignment="1" applyProtection="1">
      <alignment/>
      <protection locked="0"/>
    </xf>
    <xf numFmtId="1" fontId="46" fillId="34" borderId="31" xfId="0" applyNumberFormat="1" applyFont="1" applyFill="1" applyBorder="1" applyAlignment="1" applyProtection="1">
      <alignment horizontal="right"/>
      <protection locked="0"/>
    </xf>
    <xf numFmtId="0" fontId="46" fillId="34" borderId="20" xfId="0" applyFont="1" applyFill="1" applyBorder="1" applyAlignment="1" applyProtection="1">
      <alignment horizontal="center"/>
      <protection locked="0"/>
    </xf>
    <xf numFmtId="0" fontId="46" fillId="34" borderId="20" xfId="0" applyNumberFormat="1" applyFont="1" applyFill="1" applyBorder="1" applyAlignment="1" applyProtection="1">
      <alignment horizontal="center"/>
      <protection locked="0"/>
    </xf>
    <xf numFmtId="0" fontId="46" fillId="34" borderId="24" xfId="0" applyFont="1" applyFill="1" applyBorder="1" applyAlignment="1" applyProtection="1">
      <alignment horizontal="center"/>
      <protection locked="0"/>
    </xf>
    <xf numFmtId="0" fontId="46" fillId="34" borderId="19" xfId="0" applyFont="1" applyFill="1" applyBorder="1" applyAlignment="1" applyProtection="1">
      <alignment horizontal="center"/>
      <protection locked="0"/>
    </xf>
    <xf numFmtId="49" fontId="46" fillId="34" borderId="31" xfId="0" applyNumberFormat="1" applyFont="1" applyFill="1" applyBorder="1" applyAlignment="1" applyProtection="1">
      <alignment horizontal="right"/>
      <protection locked="0"/>
    </xf>
    <xf numFmtId="2" fontId="46" fillId="34" borderId="31" xfId="0" applyNumberFormat="1" applyFont="1" applyFill="1" applyBorder="1" applyAlignment="1" applyProtection="1">
      <alignment horizontal="right"/>
      <protection locked="0"/>
    </xf>
    <xf numFmtId="2" fontId="46" fillId="34" borderId="31" xfId="0" applyNumberFormat="1" applyFont="1" applyFill="1" applyBorder="1" applyAlignment="1" applyProtection="1">
      <alignment/>
      <protection locked="0"/>
    </xf>
    <xf numFmtId="0" fontId="46" fillId="34" borderId="31" xfId="0" applyNumberFormat="1" applyFont="1" applyFill="1" applyBorder="1" applyAlignment="1" applyProtection="1">
      <alignment/>
      <protection locked="0"/>
    </xf>
    <xf numFmtId="0" fontId="46" fillId="34" borderId="21" xfId="0" applyFont="1" applyFill="1" applyBorder="1" applyAlignment="1" applyProtection="1">
      <alignment horizontal="center"/>
      <protection locked="0"/>
    </xf>
    <xf numFmtId="1" fontId="46" fillId="34" borderId="33" xfId="0" applyNumberFormat="1" applyFont="1" applyFill="1" applyBorder="1" applyAlignment="1" applyProtection="1">
      <alignment horizontal="center"/>
      <protection locked="0"/>
    </xf>
    <xf numFmtId="1" fontId="46" fillId="34" borderId="31" xfId="0" applyNumberFormat="1" applyFont="1" applyFill="1" applyBorder="1" applyAlignment="1" applyProtection="1">
      <alignment/>
      <protection locked="0"/>
    </xf>
    <xf numFmtId="0" fontId="46" fillId="33" borderId="19" xfId="0" applyFont="1" applyFill="1" applyBorder="1" applyAlignment="1" applyProtection="1">
      <alignment horizontal="center"/>
      <protection locked="0"/>
    </xf>
    <xf numFmtId="0" fontId="46" fillId="33" borderId="24" xfId="0" applyFont="1" applyFill="1" applyBorder="1" applyAlignment="1" applyProtection="1">
      <alignment horizontal="center"/>
      <protection locked="0"/>
    </xf>
    <xf numFmtId="0" fontId="46" fillId="33" borderId="20" xfId="0" applyFont="1" applyFill="1" applyBorder="1" applyAlignment="1" applyProtection="1">
      <alignment horizontal="center"/>
      <protection locked="0"/>
    </xf>
    <xf numFmtId="0" fontId="46" fillId="33" borderId="27" xfId="0" applyFont="1" applyFill="1" applyBorder="1" applyAlignment="1" applyProtection="1">
      <alignment horizontal="center"/>
      <protection locked="0"/>
    </xf>
    <xf numFmtId="0" fontId="46" fillId="33" borderId="21" xfId="0" applyFont="1" applyFill="1" applyBorder="1" applyAlignment="1" applyProtection="1">
      <alignment horizontal="center"/>
      <protection locked="0"/>
    </xf>
    <xf numFmtId="1" fontId="46" fillId="33" borderId="19" xfId="0" applyNumberFormat="1" applyFont="1" applyFill="1" applyBorder="1" applyAlignment="1" applyProtection="1">
      <alignment horizontal="center"/>
      <protection locked="0"/>
    </xf>
    <xf numFmtId="1" fontId="46" fillId="33" borderId="20" xfId="0" applyNumberFormat="1" applyFont="1" applyFill="1" applyBorder="1" applyAlignment="1" applyProtection="1">
      <alignment horizontal="center"/>
      <protection locked="0"/>
    </xf>
    <xf numFmtId="1" fontId="46" fillId="33" borderId="21" xfId="0" applyNumberFormat="1" applyFont="1" applyFill="1" applyBorder="1" applyAlignment="1" applyProtection="1">
      <alignment horizontal="center"/>
      <protection locked="0"/>
    </xf>
    <xf numFmtId="0" fontId="46" fillId="33" borderId="32" xfId="0" applyFont="1" applyFill="1" applyBorder="1" applyAlignment="1" applyProtection="1">
      <alignment horizontal="center"/>
      <protection locked="0"/>
    </xf>
    <xf numFmtId="0" fontId="46" fillId="33" borderId="35" xfId="0" applyFont="1" applyFill="1" applyBorder="1" applyAlignment="1" applyProtection="1">
      <alignment horizontal="center"/>
      <protection locked="0"/>
    </xf>
    <xf numFmtId="0" fontId="46" fillId="33" borderId="33" xfId="0" applyFont="1" applyFill="1" applyBorder="1" applyAlignment="1" applyProtection="1">
      <alignment horizontal="center"/>
      <protection locked="0"/>
    </xf>
    <xf numFmtId="0" fontId="46" fillId="33" borderId="33" xfId="0" applyNumberFormat="1" applyFont="1" applyFill="1" applyBorder="1" applyAlignment="1" applyProtection="1">
      <alignment horizontal="center"/>
      <protection locked="0"/>
    </xf>
    <xf numFmtId="0" fontId="46" fillId="33" borderId="36" xfId="0" applyFont="1" applyFill="1" applyBorder="1" applyAlignment="1" applyProtection="1">
      <alignment horizontal="center"/>
      <protection locked="0"/>
    </xf>
    <xf numFmtId="0" fontId="46" fillId="33" borderId="34" xfId="0" applyFont="1" applyFill="1" applyBorder="1" applyAlignment="1" applyProtection="1">
      <alignment horizontal="center"/>
      <protection locked="0"/>
    </xf>
    <xf numFmtId="0" fontId="46" fillId="34" borderId="31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7">
    <dxf>
      <font>
        <b/>
        <i val="0"/>
      </font>
      <fill>
        <patternFill patternType="solid">
          <fgColor indexed="65"/>
          <bgColor rgb="FF66FF66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solid">
          <fgColor indexed="65"/>
          <bgColor rgb="FF66FF66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solid">
          <fgColor indexed="65"/>
          <bgColor rgb="FF66FF66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solid">
          <fgColor indexed="65"/>
          <bgColor rgb="FF66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19050</xdr:rowOff>
    </xdr:from>
    <xdr:to>
      <xdr:col>0</xdr:col>
      <xdr:colOff>495300</xdr:colOff>
      <xdr:row>9</xdr:row>
      <xdr:rowOff>0</xdr:rowOff>
    </xdr:to>
    <xdr:sp>
      <xdr:nvSpPr>
        <xdr:cNvPr id="1" name="Gekromde PIJL-OMHOOG 7"/>
        <xdr:cNvSpPr>
          <a:spLocks/>
        </xdr:cNvSpPr>
      </xdr:nvSpPr>
      <xdr:spPr>
        <a:xfrm>
          <a:off x="66675" y="1743075"/>
          <a:ext cx="428625" cy="190500"/>
        </a:xfrm>
        <a:prstGeom prst="curvedUpArrow">
          <a:avLst>
            <a:gd name="adj1" fmla="val 25555"/>
            <a:gd name="adj2" fmla="val 43888"/>
            <a:gd name="adj3" fmla="val -25000"/>
          </a:avLst>
        </a:prstGeom>
        <a:solidFill>
          <a:srgbClr val="53548A"/>
        </a:solidFill>
        <a:ln w="25400" cmpd="sng">
          <a:solidFill>
            <a:srgbClr val="3B3B64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W31"/>
  <sheetViews>
    <sheetView showRowColHeaders="0" zoomScalePageLayoutView="0" workbookViewId="0" topLeftCell="A1">
      <selection activeCell="A1" sqref="A1"/>
    </sheetView>
  </sheetViews>
  <sheetFormatPr defaultColWidth="8.88671875" defaultRowHeight="15.75"/>
  <cols>
    <col min="1" max="1" width="8.3359375" style="1" customWidth="1"/>
    <col min="2" max="2" width="8.88671875" style="2" customWidth="1"/>
    <col min="3" max="10" width="4.77734375" style="1" customWidth="1"/>
    <col min="11" max="11" width="8.88671875" style="1" customWidth="1"/>
    <col min="12" max="12" width="1.33203125" style="1" customWidth="1"/>
    <col min="13" max="13" width="8.88671875" style="1" customWidth="1"/>
    <col min="14" max="14" width="0.88671875" style="1" customWidth="1"/>
    <col min="15" max="15" width="8.88671875" style="1" customWidth="1"/>
    <col min="16" max="16" width="0.88671875" style="1" customWidth="1"/>
    <col min="17" max="17" width="8.88671875" style="1" customWidth="1"/>
    <col min="18" max="18" width="0.88671875" style="1" customWidth="1"/>
    <col min="19" max="19" width="8.88671875" style="1" customWidth="1"/>
    <col min="20" max="20" width="0.88671875" style="1" customWidth="1"/>
    <col min="21" max="21" width="8.88671875" style="1" customWidth="1"/>
    <col min="22" max="22" width="0.88671875" style="1" customWidth="1"/>
    <col min="23" max="23" width="8.88671875" style="1" customWidth="1"/>
    <col min="24" max="24" width="0.88671875" style="1" customWidth="1"/>
    <col min="25" max="16384" width="8.88671875" style="1" customWidth="1"/>
  </cols>
  <sheetData>
    <row r="1" spans="1:23" ht="20.25" thickTop="1">
      <c r="A1" s="45" t="s">
        <v>12</v>
      </c>
      <c r="K1" s="6"/>
      <c r="L1" s="18"/>
      <c r="M1" s="7" t="s">
        <v>5</v>
      </c>
      <c r="N1" s="7"/>
      <c r="O1" s="7" t="s">
        <v>6</v>
      </c>
      <c r="P1" s="7"/>
      <c r="Q1" s="7"/>
      <c r="R1" s="7"/>
      <c r="S1" s="7"/>
      <c r="T1" s="7"/>
      <c r="U1" s="7"/>
      <c r="V1" s="21"/>
      <c r="W1" s="8"/>
    </row>
    <row r="2" spans="1:23" ht="17.25" customHeight="1" thickBot="1">
      <c r="A2" s="36" t="s">
        <v>14</v>
      </c>
      <c r="B2" s="44" t="s">
        <v>55</v>
      </c>
      <c r="K2" s="9" t="s">
        <v>2</v>
      </c>
      <c r="L2" s="19"/>
      <c r="M2" s="10" t="s">
        <v>3</v>
      </c>
      <c r="N2" s="10"/>
      <c r="O2" s="10" t="s">
        <v>4</v>
      </c>
      <c r="P2" s="10"/>
      <c r="Q2" s="10" t="s">
        <v>7</v>
      </c>
      <c r="R2" s="10"/>
      <c r="S2" s="10" t="s">
        <v>8</v>
      </c>
      <c r="T2" s="10"/>
      <c r="U2" s="10" t="s">
        <v>1</v>
      </c>
      <c r="V2" s="22"/>
      <c r="W2" s="11" t="s">
        <v>9</v>
      </c>
    </row>
    <row r="3" spans="1:2" ht="17.25" customHeight="1" thickTop="1">
      <c r="A3" s="36" t="s">
        <v>15</v>
      </c>
      <c r="B3" s="44" t="s">
        <v>56</v>
      </c>
    </row>
    <row r="4" spans="1:2" ht="17.25" customHeight="1">
      <c r="A4" s="36" t="s">
        <v>13</v>
      </c>
      <c r="B4" s="44" t="s">
        <v>57</v>
      </c>
    </row>
    <row r="5" spans="1:2" ht="16.5">
      <c r="A5" s="36"/>
      <c r="B5" s="44"/>
    </row>
    <row r="6" spans="1:2" ht="19.5">
      <c r="A6" s="45" t="s">
        <v>19</v>
      </c>
      <c r="B6" s="44"/>
    </row>
    <row r="7" spans="1:2" ht="7.5" customHeight="1" thickBot="1">
      <c r="A7" s="45"/>
      <c r="B7" s="44"/>
    </row>
    <row r="8" spans="1:8" s="3" customFormat="1" ht="20.25" thickBot="1">
      <c r="A8" s="3" t="s">
        <v>44</v>
      </c>
      <c r="B8" s="62"/>
      <c r="C8" s="3">
        <v>3</v>
      </c>
      <c r="D8" s="63" t="s">
        <v>7</v>
      </c>
      <c r="E8" s="3">
        <v>6</v>
      </c>
      <c r="F8" s="63" t="s">
        <v>8</v>
      </c>
      <c r="G8" s="3">
        <v>4</v>
      </c>
      <c r="H8" s="63" t="s">
        <v>1</v>
      </c>
    </row>
    <row r="9" spans="1:2" ht="16.5">
      <c r="A9" s="36"/>
      <c r="B9" s="44"/>
    </row>
    <row r="10" spans="1:4" ht="7.5" customHeight="1">
      <c r="A10" s="3"/>
      <c r="C10" s="43"/>
      <c r="D10" s="3"/>
    </row>
    <row r="11" spans="1:4" ht="19.5">
      <c r="A11" s="45" t="s">
        <v>23</v>
      </c>
      <c r="C11" s="43"/>
      <c r="D11" s="3"/>
    </row>
    <row r="12" ht="7.5" customHeight="1" thickBot="1"/>
    <row r="13" spans="1:15" s="3" customFormat="1" ht="20.25" thickBot="1">
      <c r="A13" s="3" t="s">
        <v>54</v>
      </c>
      <c r="B13" s="4"/>
      <c r="C13" s="3">
        <v>7</v>
      </c>
      <c r="D13" s="65"/>
      <c r="E13" s="3">
        <v>0</v>
      </c>
      <c r="F13" s="65"/>
      <c r="H13" s="1"/>
      <c r="J13" s="1"/>
      <c r="K13" s="5">
        <f>IF(OR(D13="",F13=""),"",IF(AND(D13="km",F13="m"),"Juist!","Fout!"))</f>
      </c>
      <c r="L13" s="1"/>
      <c r="M13" s="1"/>
      <c r="O13" s="5"/>
    </row>
    <row r="14" spans="3:15" ht="7.5" customHeight="1" thickBot="1">
      <c r="C14" s="3"/>
      <c r="D14" s="3"/>
      <c r="E14" s="3"/>
      <c r="F14" s="3"/>
      <c r="G14" s="3"/>
      <c r="H14" s="3"/>
      <c r="I14" s="3"/>
      <c r="O14" s="5"/>
    </row>
    <row r="15" spans="1:15" ht="20.25" thickBot="1">
      <c r="A15" s="3" t="s">
        <v>48</v>
      </c>
      <c r="B15" s="4"/>
      <c r="C15" s="3">
        <v>3</v>
      </c>
      <c r="D15" s="65"/>
      <c r="E15" s="3">
        <v>2</v>
      </c>
      <c r="F15" s="65"/>
      <c r="G15" s="3"/>
      <c r="H15" s="3"/>
      <c r="I15" s="3"/>
      <c r="K15" s="5">
        <f>IF(OR(D15="",F15=""),"",IF(AND(D15="m",F15="dm"),"Juist!","Fout!"))</f>
      </c>
      <c r="O15" s="5"/>
    </row>
    <row r="16" spans="3:9" ht="7.5" customHeight="1" thickBot="1">
      <c r="C16" s="3"/>
      <c r="D16" s="3"/>
      <c r="E16" s="3"/>
      <c r="F16" s="3"/>
      <c r="G16" s="3"/>
      <c r="H16" s="3"/>
      <c r="I16" s="3"/>
    </row>
    <row r="17" spans="1:15" s="3" customFormat="1" ht="20.25" thickBot="1">
      <c r="A17" s="3" t="s">
        <v>53</v>
      </c>
      <c r="B17" s="4"/>
      <c r="C17" s="3">
        <v>1</v>
      </c>
      <c r="D17" s="65"/>
      <c r="E17" s="3">
        <v>2</v>
      </c>
      <c r="F17" s="65"/>
      <c r="G17" s="3">
        <v>0</v>
      </c>
      <c r="H17" s="65"/>
      <c r="J17" s="1"/>
      <c r="K17" s="5">
        <f>IF(OR(D17="",F17="",H17=""),"",IF(AND(D17="dm",F17="cm",H17="mm"),"Juist!","Fout!"))</f>
      </c>
      <c r="L17" s="1"/>
      <c r="M17" s="1"/>
      <c r="O17" s="5"/>
    </row>
    <row r="18" spans="3:9" ht="7.5" customHeight="1" thickBot="1">
      <c r="C18" s="3"/>
      <c r="D18" s="3"/>
      <c r="E18" s="3"/>
      <c r="F18" s="3"/>
      <c r="G18" s="3"/>
      <c r="H18" s="3"/>
      <c r="I18" s="3"/>
    </row>
    <row r="19" spans="1:15" s="3" customFormat="1" ht="20.25" thickBot="1">
      <c r="A19" s="3" t="s">
        <v>49</v>
      </c>
      <c r="B19" s="4"/>
      <c r="C19" s="3">
        <v>0</v>
      </c>
      <c r="D19" s="65"/>
      <c r="E19" s="3">
        <v>5</v>
      </c>
      <c r="F19" s="65"/>
      <c r="G19" s="3">
        <v>1</v>
      </c>
      <c r="H19" s="65"/>
      <c r="J19" s="1"/>
      <c r="K19" s="5">
        <f>IF(OR(D19="",F19="",H19=""),"",IF(AND(D19="m",F19="dm",H19="cm"),"Juist!","Fout!"))</f>
      </c>
      <c r="L19" s="1"/>
      <c r="M19" s="1"/>
      <c r="O19" s="5"/>
    </row>
    <row r="20" spans="3:9" ht="7.5" customHeight="1" thickBot="1">
      <c r="C20" s="3"/>
      <c r="D20" s="3"/>
      <c r="E20" s="3"/>
      <c r="F20" s="3"/>
      <c r="G20" s="3"/>
      <c r="H20" s="3"/>
      <c r="I20" s="3"/>
    </row>
    <row r="21" spans="1:15" s="3" customFormat="1" ht="20.25" thickBot="1">
      <c r="A21" s="3" t="s">
        <v>50</v>
      </c>
      <c r="B21" s="4"/>
      <c r="C21" s="3">
        <v>32</v>
      </c>
      <c r="D21" s="65"/>
      <c r="E21" s="3">
        <v>2</v>
      </c>
      <c r="F21" s="65"/>
      <c r="G21" s="3">
        <v>8</v>
      </c>
      <c r="H21" s="65"/>
      <c r="J21" s="1"/>
      <c r="K21" s="5">
        <f>IF(OR(D21="",F21="",H21=""),"",IF(AND(D21="m",F21="dm",H21="cm"),"Juist!","Fout!"))</f>
      </c>
      <c r="L21" s="1"/>
      <c r="M21" s="1"/>
      <c r="O21" s="5"/>
    </row>
    <row r="22" spans="3:9" ht="7.5" customHeight="1" thickBot="1">
      <c r="C22" s="3"/>
      <c r="D22" s="3"/>
      <c r="E22" s="3"/>
      <c r="F22" s="3"/>
      <c r="G22" s="3"/>
      <c r="H22" s="3"/>
      <c r="I22" s="3"/>
    </row>
    <row r="23" spans="1:15" s="3" customFormat="1" ht="20.25" thickBot="1">
      <c r="A23" s="3" t="s">
        <v>51</v>
      </c>
      <c r="B23" s="4"/>
      <c r="C23" s="3">
        <v>3</v>
      </c>
      <c r="D23" s="65"/>
      <c r="E23" s="3">
        <v>4</v>
      </c>
      <c r="F23" s="65"/>
      <c r="G23" s="3">
        <v>2</v>
      </c>
      <c r="H23" s="65"/>
      <c r="J23" s="1"/>
      <c r="K23" s="5">
        <f>IF(OR(D23="",F23="",H23=""),"",IF(AND(D23="dm",F23="cm",H23="mm"),"Juist!","Fout!"))</f>
      </c>
      <c r="L23" s="1"/>
      <c r="M23" s="1"/>
      <c r="O23" s="5"/>
    </row>
    <row r="24" spans="2:13" s="3" customFormat="1" ht="7.5" customHeight="1" thickBot="1">
      <c r="B24" s="4"/>
      <c r="J24" s="1"/>
      <c r="K24" s="1"/>
      <c r="L24" s="1"/>
      <c r="M24" s="1"/>
    </row>
    <row r="25" spans="1:15" s="3" customFormat="1" ht="20.25" thickBot="1">
      <c r="A25" s="3" t="s">
        <v>45</v>
      </c>
      <c r="B25" s="4"/>
      <c r="C25" s="3">
        <v>8</v>
      </c>
      <c r="D25" s="65"/>
      <c r="E25" s="3">
        <v>7</v>
      </c>
      <c r="F25" s="65"/>
      <c r="G25" s="3">
        <v>5</v>
      </c>
      <c r="H25" s="65"/>
      <c r="J25" s="1"/>
      <c r="K25" s="5">
        <f>IF(OR(D25="",F25="",H25=""),"",IF(AND(D25="m",F25="dm",H25="cm"),"Juist!","Fout!"))</f>
      </c>
      <c r="L25" s="1"/>
      <c r="M25" s="1"/>
      <c r="O25" s="5"/>
    </row>
    <row r="26" spans="2:13" s="3" customFormat="1" ht="7.5" customHeight="1" thickBot="1">
      <c r="B26" s="4"/>
      <c r="J26" s="1"/>
      <c r="K26" s="1"/>
      <c r="L26" s="1"/>
      <c r="M26" s="1"/>
    </row>
    <row r="27" spans="1:15" s="3" customFormat="1" ht="20.25" thickBot="1">
      <c r="A27" s="3" t="s">
        <v>47</v>
      </c>
      <c r="B27" s="4"/>
      <c r="C27" s="3">
        <v>6</v>
      </c>
      <c r="D27" s="65"/>
      <c r="E27" s="3">
        <v>0</v>
      </c>
      <c r="F27" s="65"/>
      <c r="J27" s="1"/>
      <c r="K27" s="5">
        <f>IF(OR(D27="",F27=""),"",IF(AND(D27="cm",F27="mm"),"Juist!","Fout!"))</f>
      </c>
      <c r="L27" s="1"/>
      <c r="M27" s="1"/>
      <c r="O27" s="5"/>
    </row>
    <row r="28" spans="2:13" s="3" customFormat="1" ht="7.5" customHeight="1" thickBot="1">
      <c r="B28" s="4"/>
      <c r="J28" s="1"/>
      <c r="K28" s="1"/>
      <c r="L28" s="1"/>
      <c r="M28" s="1"/>
    </row>
    <row r="29" spans="1:15" s="3" customFormat="1" ht="20.25" thickBot="1">
      <c r="A29" s="3" t="s">
        <v>46</v>
      </c>
      <c r="B29" s="4"/>
      <c r="C29" s="3">
        <v>1</v>
      </c>
      <c r="D29" s="65"/>
      <c r="E29" s="3">
        <v>3</v>
      </c>
      <c r="F29" s="65"/>
      <c r="G29" s="3">
        <v>4</v>
      </c>
      <c r="H29" s="65"/>
      <c r="J29" s="1"/>
      <c r="K29" s="5">
        <f>IF(OR(D29="",F29="",H29=""),"",IF(AND(D29="dm",F29="cm",H29="mm"),"Juist!","Fout!"))</f>
      </c>
      <c r="L29" s="1"/>
      <c r="M29" s="1"/>
      <c r="O29" s="5"/>
    </row>
    <row r="30" spans="2:13" s="3" customFormat="1" ht="7.5" customHeight="1" thickBot="1">
      <c r="B30" s="4"/>
      <c r="J30" s="1"/>
      <c r="K30" s="1"/>
      <c r="L30" s="1"/>
      <c r="M30" s="1"/>
    </row>
    <row r="31" spans="1:15" s="3" customFormat="1" ht="20.25" thickBot="1">
      <c r="A31" s="64" t="s">
        <v>52</v>
      </c>
      <c r="B31" s="4"/>
      <c r="C31" s="3">
        <v>8</v>
      </c>
      <c r="D31" s="65"/>
      <c r="E31" s="3">
        <v>5</v>
      </c>
      <c r="F31" s="65"/>
      <c r="G31" s="3">
        <v>1</v>
      </c>
      <c r="H31" s="65"/>
      <c r="J31" s="1"/>
      <c r="K31" s="5">
        <f>IF(OR(D31="",F31="",H31=""),"",IF(AND(D31="m",F31="dm",H31="cm"),"Juist!","Fout!"))</f>
      </c>
      <c r="L31" s="1"/>
      <c r="M31" s="1"/>
      <c r="N31" s="1"/>
      <c r="O31" s="5"/>
    </row>
  </sheetData>
  <sheetProtection password="CCB6" sheet="1"/>
  <conditionalFormatting sqref="O31 O17 O19 O21 O23 O25 O27 O29 O13:O15 K13 K15 K17 K19 K21 K23 K25 K27 K29 K31">
    <cfRule type="cellIs" priority="21" dxfId="1" operator="equal">
      <formula>"Fout!"</formula>
    </cfRule>
    <cfRule type="cellIs" priority="22" dxfId="6" operator="equal">
      <formula>"Juist!"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S33"/>
  <sheetViews>
    <sheetView zoomScalePageLayoutView="0" workbookViewId="0" topLeftCell="A1">
      <selection activeCell="C15" sqref="C15"/>
    </sheetView>
  </sheetViews>
  <sheetFormatPr defaultColWidth="8.88671875" defaultRowHeight="15.75"/>
  <cols>
    <col min="1" max="1" width="8.3359375" style="1" customWidth="1"/>
    <col min="2" max="2" width="8.88671875" style="2" customWidth="1"/>
    <col min="3" max="3" width="10.21484375" style="1" customWidth="1"/>
    <col min="4" max="5" width="8.88671875" style="1" customWidth="1"/>
    <col min="6" max="6" width="1.2265625" style="1" customWidth="1"/>
    <col min="7" max="7" width="8.88671875" style="1" customWidth="1"/>
    <col min="8" max="8" width="1.33203125" style="1" customWidth="1"/>
    <col min="9" max="9" width="8.88671875" style="1" customWidth="1"/>
    <col min="10" max="10" width="1.2265625" style="1" customWidth="1"/>
    <col min="11" max="11" width="8.88671875" style="1" customWidth="1"/>
    <col min="12" max="12" width="1.2265625" style="1" customWidth="1"/>
    <col min="13" max="13" width="8.88671875" style="1" customWidth="1"/>
    <col min="14" max="14" width="1.2265625" style="1" customWidth="1"/>
    <col min="15" max="15" width="8.88671875" style="1" customWidth="1"/>
    <col min="16" max="16" width="1.33203125" style="1" customWidth="1"/>
    <col min="17" max="16384" width="8.88671875" style="1" customWidth="1"/>
  </cols>
  <sheetData>
    <row r="1" ht="19.5">
      <c r="A1" s="45" t="s">
        <v>12</v>
      </c>
    </row>
    <row r="2" spans="1:2" ht="16.5">
      <c r="A2" s="36" t="s">
        <v>14</v>
      </c>
      <c r="B2" s="44" t="s">
        <v>24</v>
      </c>
    </row>
    <row r="3" spans="1:2" ht="16.5">
      <c r="A3" s="36" t="s">
        <v>15</v>
      </c>
      <c r="B3" s="44" t="s">
        <v>16</v>
      </c>
    </row>
    <row r="4" spans="1:2" ht="16.5">
      <c r="A4" s="36" t="s">
        <v>13</v>
      </c>
      <c r="B4" s="44" t="s">
        <v>17</v>
      </c>
    </row>
    <row r="5" spans="1:2" ht="16.5">
      <c r="A5" s="36"/>
      <c r="B5" s="44" t="s">
        <v>18</v>
      </c>
    </row>
    <row r="6" ht="16.5" thickBot="1">
      <c r="B6" s="35"/>
    </row>
    <row r="7" spans="1:17" ht="20.25" thickTop="1">
      <c r="A7" s="45" t="s">
        <v>19</v>
      </c>
      <c r="E7" s="6"/>
      <c r="F7" s="18"/>
      <c r="G7" s="7" t="s">
        <v>5</v>
      </c>
      <c r="H7" s="7"/>
      <c r="I7" s="7" t="s">
        <v>6</v>
      </c>
      <c r="J7" s="7"/>
      <c r="K7" s="7"/>
      <c r="L7" s="7"/>
      <c r="M7" s="7"/>
      <c r="N7" s="7"/>
      <c r="O7" s="7"/>
      <c r="P7" s="21"/>
      <c r="Q7" s="8"/>
    </row>
    <row r="8" spans="5:17" ht="20.25" thickBot="1">
      <c r="E8" s="9" t="s">
        <v>2</v>
      </c>
      <c r="F8" s="19"/>
      <c r="G8" s="10" t="s">
        <v>3</v>
      </c>
      <c r="H8" s="10"/>
      <c r="I8" s="10" t="s">
        <v>4</v>
      </c>
      <c r="J8" s="10"/>
      <c r="K8" s="10" t="s">
        <v>7</v>
      </c>
      <c r="L8" s="10"/>
      <c r="M8" s="10" t="s">
        <v>8</v>
      </c>
      <c r="N8" s="10"/>
      <c r="O8" s="10" t="s">
        <v>1</v>
      </c>
      <c r="P8" s="22"/>
      <c r="Q8" s="11" t="s">
        <v>9</v>
      </c>
    </row>
    <row r="9" spans="1:17" ht="21" thickBot="1" thickTop="1">
      <c r="A9" s="3" t="s">
        <v>20</v>
      </c>
      <c r="B9" s="4" t="s">
        <v>0</v>
      </c>
      <c r="C9" s="38">
        <v>275</v>
      </c>
      <c r="D9" s="3" t="s">
        <v>1</v>
      </c>
      <c r="E9" s="29"/>
      <c r="F9" s="30"/>
      <c r="G9" s="30"/>
      <c r="H9" s="30"/>
      <c r="I9" s="30"/>
      <c r="J9" s="30"/>
      <c r="K9" s="37">
        <v>2</v>
      </c>
      <c r="L9" s="30"/>
      <c r="M9" s="37">
        <v>7</v>
      </c>
      <c r="N9" s="30"/>
      <c r="O9" s="37">
        <v>5</v>
      </c>
      <c r="P9" s="30"/>
      <c r="Q9" s="31"/>
    </row>
    <row r="10" spans="5:17" ht="7.5" customHeight="1" thickBot="1"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20.25" thickBot="1">
      <c r="A11" s="3" t="s">
        <v>21</v>
      </c>
      <c r="B11" s="2" t="s">
        <v>0</v>
      </c>
      <c r="C11" s="39">
        <v>0.162</v>
      </c>
      <c r="D11" s="3" t="s">
        <v>2</v>
      </c>
      <c r="E11" s="40">
        <v>0</v>
      </c>
      <c r="F11" s="37" t="s">
        <v>22</v>
      </c>
      <c r="G11" s="37">
        <v>1</v>
      </c>
      <c r="H11" s="33"/>
      <c r="I11" s="37">
        <v>6</v>
      </c>
      <c r="J11" s="33"/>
      <c r="K11" s="37">
        <v>2</v>
      </c>
      <c r="L11" s="33"/>
      <c r="M11" s="33"/>
      <c r="N11" s="33"/>
      <c r="O11" s="33"/>
      <c r="P11" s="33"/>
      <c r="Q11" s="34"/>
    </row>
    <row r="12" spans="1:17" ht="7.5" customHeight="1">
      <c r="A12" s="3"/>
      <c r="C12" s="43"/>
      <c r="D12" s="3"/>
      <c r="E12" s="41"/>
      <c r="F12" s="42"/>
      <c r="G12" s="42"/>
      <c r="H12" s="33"/>
      <c r="I12" s="42"/>
      <c r="J12" s="33"/>
      <c r="K12" s="42"/>
      <c r="L12" s="33"/>
      <c r="M12" s="33"/>
      <c r="N12" s="33"/>
      <c r="O12" s="33"/>
      <c r="P12" s="33"/>
      <c r="Q12" s="34"/>
    </row>
    <row r="13" spans="1:17" ht="19.5">
      <c r="A13" s="45" t="s">
        <v>23</v>
      </c>
      <c r="C13" s="43"/>
      <c r="D13" s="3"/>
      <c r="E13" s="41"/>
      <c r="F13" s="42"/>
      <c r="G13" s="42"/>
      <c r="H13" s="33"/>
      <c r="I13" s="42"/>
      <c r="J13" s="33"/>
      <c r="K13" s="42"/>
      <c r="L13" s="33"/>
      <c r="M13" s="33"/>
      <c r="N13" s="33"/>
      <c r="O13" s="33"/>
      <c r="P13" s="33"/>
      <c r="Q13" s="34"/>
    </row>
    <row r="14" spans="5:17" ht="7.5" customHeight="1" thickBot="1"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</row>
    <row r="15" spans="1:19" s="3" customFormat="1" ht="20.25" thickBot="1">
      <c r="A15" s="3" t="s">
        <v>32</v>
      </c>
      <c r="B15" s="4" t="s">
        <v>0</v>
      </c>
      <c r="C15" s="66"/>
      <c r="D15" s="3" t="s">
        <v>1</v>
      </c>
      <c r="E15" s="24"/>
      <c r="F15" s="25"/>
      <c r="G15" s="26"/>
      <c r="H15" s="26"/>
      <c r="I15" s="67"/>
      <c r="J15" s="26"/>
      <c r="K15" s="67"/>
      <c r="L15" s="26"/>
      <c r="M15" s="67"/>
      <c r="N15" s="26"/>
      <c r="O15" s="67"/>
      <c r="P15" s="27"/>
      <c r="Q15" s="28"/>
      <c r="S15" s="5">
        <f>IF(OR(C15="",I15="",K15="",M15="",O15=""),"",IF(AND(C15=8200,I15=8,K15=2,M15=0,E15="",G15="",O15=0,Q15=""),"Juist!","Fout!"))</f>
      </c>
    </row>
    <row r="16" spans="5:19" ht="7.5" customHeight="1" thickBot="1"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  <c r="S16" s="5"/>
    </row>
    <row r="17" spans="1:19" ht="20.25" thickBot="1">
      <c r="A17" s="3" t="s">
        <v>11</v>
      </c>
      <c r="B17" s="4" t="s">
        <v>0</v>
      </c>
      <c r="C17" s="71"/>
      <c r="D17" s="3" t="s">
        <v>8</v>
      </c>
      <c r="E17" s="24"/>
      <c r="F17" s="25"/>
      <c r="G17" s="26"/>
      <c r="H17" s="26"/>
      <c r="I17" s="26"/>
      <c r="J17" s="26"/>
      <c r="K17" s="26"/>
      <c r="L17" s="26"/>
      <c r="M17" s="68"/>
      <c r="N17" s="68"/>
      <c r="O17" s="67"/>
      <c r="P17" s="27"/>
      <c r="Q17" s="28"/>
      <c r="S17" s="5">
        <f>IF(OR(C17="",M17="",N17="",O17=""),"",IF(AND(E17="",G17="",I17="",K17="",Q17="",M17=2,N17=",",O17=3,C17="2,3"),"Juist!","Fout!"))</f>
      </c>
    </row>
    <row r="18" spans="5:17" ht="7.5" customHeight="1" thickBot="1"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</row>
    <row r="19" spans="1:19" s="3" customFormat="1" ht="20.25" thickBot="1">
      <c r="A19" s="3" t="s">
        <v>26</v>
      </c>
      <c r="B19" s="4" t="s">
        <v>0</v>
      </c>
      <c r="C19" s="71"/>
      <c r="D19" s="3" t="s">
        <v>2</v>
      </c>
      <c r="E19" s="70"/>
      <c r="F19" s="69"/>
      <c r="G19" s="67"/>
      <c r="H19" s="26"/>
      <c r="I19" s="67"/>
      <c r="J19" s="26"/>
      <c r="K19" s="67"/>
      <c r="L19" s="26"/>
      <c r="M19" s="26"/>
      <c r="N19" s="26"/>
      <c r="O19" s="26"/>
      <c r="P19" s="27"/>
      <c r="Q19" s="28"/>
      <c r="S19" s="5">
        <f>IF(OR(C19="",E19="",F19="",G19="",I19="",K19=""),"",IF(AND(E19=0,F19=",",G19=1,I19=7,K19=5,C19="0,175",M19="",O19="",Q19=""),"Juist!","Fout!"))</f>
      </c>
    </row>
    <row r="20" spans="5:17" ht="7.5" customHeight="1" thickBot="1">
      <c r="E20" s="15"/>
      <c r="F20" s="20"/>
      <c r="G20" s="16"/>
      <c r="H20" s="16"/>
      <c r="I20" s="16"/>
      <c r="J20" s="16"/>
      <c r="K20" s="16"/>
      <c r="L20" s="16"/>
      <c r="M20" s="16"/>
      <c r="N20" s="16"/>
      <c r="O20" s="16"/>
      <c r="P20" s="23"/>
      <c r="Q20" s="17"/>
    </row>
    <row r="21" spans="1:19" s="3" customFormat="1" ht="20.25" thickBot="1">
      <c r="A21" s="3" t="s">
        <v>27</v>
      </c>
      <c r="B21" s="4" t="s">
        <v>0</v>
      </c>
      <c r="C21" s="72"/>
      <c r="D21" s="3" t="s">
        <v>8</v>
      </c>
      <c r="E21" s="24"/>
      <c r="F21" s="25"/>
      <c r="G21" s="26"/>
      <c r="H21" s="26"/>
      <c r="I21" s="67"/>
      <c r="J21" s="26"/>
      <c r="K21" s="67"/>
      <c r="L21" s="26"/>
      <c r="M21" s="67"/>
      <c r="N21" s="26"/>
      <c r="O21" s="26"/>
      <c r="P21" s="27"/>
      <c r="Q21" s="28"/>
      <c r="S21" s="5">
        <f>IF(OR(C21="",I21="",K21="",M21=""),"",IF(AND(C21=600,I21=6,K21=0,M21=0,E21="",G21="",O21="",Q21=""),"Juist!","Fout!"))</f>
      </c>
    </row>
    <row r="22" spans="5:17" ht="7.5" customHeight="1" thickBot="1">
      <c r="E22" s="15"/>
      <c r="F22" s="20"/>
      <c r="G22" s="16"/>
      <c r="H22" s="16"/>
      <c r="I22" s="16"/>
      <c r="J22" s="16"/>
      <c r="K22" s="16"/>
      <c r="L22" s="16"/>
      <c r="M22" s="16"/>
      <c r="N22" s="16"/>
      <c r="O22" s="16"/>
      <c r="P22" s="23"/>
      <c r="Q22" s="17"/>
    </row>
    <row r="23" spans="1:19" s="3" customFormat="1" ht="20.25" thickBot="1">
      <c r="A23" s="3" t="s">
        <v>25</v>
      </c>
      <c r="B23" s="4" t="s">
        <v>0</v>
      </c>
      <c r="C23" s="73"/>
      <c r="D23" s="3" t="s">
        <v>7</v>
      </c>
      <c r="E23" s="24"/>
      <c r="F23" s="25"/>
      <c r="G23" s="26"/>
      <c r="H23" s="26"/>
      <c r="I23" s="26"/>
      <c r="J23" s="26"/>
      <c r="K23" s="67"/>
      <c r="L23" s="67"/>
      <c r="M23" s="67"/>
      <c r="N23" s="26"/>
      <c r="O23" s="67"/>
      <c r="P23" s="27"/>
      <c r="Q23" s="28"/>
      <c r="S23" s="5">
        <f>IF(OR(C23="",K23="",L23="",M23="",O23=""),"",IF(AND(E23="",G23="",I23="",K23=0,L23=",",M23=8,O23=2,Q23="",C23=0,82),"Juist!","Fout!"))</f>
      </c>
    </row>
    <row r="24" spans="5:17" ht="7.5" customHeight="1" thickBot="1">
      <c r="E24" s="15"/>
      <c r="F24" s="20"/>
      <c r="G24" s="16"/>
      <c r="H24" s="16"/>
      <c r="I24" s="16"/>
      <c r="J24" s="16"/>
      <c r="K24" s="16"/>
      <c r="L24" s="16"/>
      <c r="M24" s="16"/>
      <c r="N24" s="16"/>
      <c r="O24" s="16"/>
      <c r="P24" s="23"/>
      <c r="Q24" s="17"/>
    </row>
    <row r="25" spans="1:19" s="3" customFormat="1" ht="20.25" thickBot="1">
      <c r="A25" s="3" t="s">
        <v>28</v>
      </c>
      <c r="B25" s="4" t="s">
        <v>0</v>
      </c>
      <c r="C25" s="74"/>
      <c r="D25" s="3" t="s">
        <v>9</v>
      </c>
      <c r="E25" s="24"/>
      <c r="F25" s="25"/>
      <c r="G25" s="26"/>
      <c r="H25" s="26"/>
      <c r="I25" s="26"/>
      <c r="J25" s="26"/>
      <c r="K25" s="26"/>
      <c r="L25" s="26"/>
      <c r="M25" s="67"/>
      <c r="N25" s="26"/>
      <c r="O25" s="67"/>
      <c r="P25" s="27"/>
      <c r="Q25" s="75"/>
      <c r="S25" s="5">
        <f>IF(OR(C25="",M25="",O25="",Q25=""),"",IF(AND(E25="",G25="",I25="",K25="",M25=3,O25=0,Q25=0,C25=300),"Juist!","Fout!"))</f>
      </c>
    </row>
    <row r="26" spans="2:17" s="3" customFormat="1" ht="7.5" customHeight="1" thickBot="1">
      <c r="B26" s="4"/>
      <c r="E26" s="24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28"/>
    </row>
    <row r="27" spans="1:19" s="3" customFormat="1" ht="20.25" thickBot="1">
      <c r="A27" s="3" t="s">
        <v>29</v>
      </c>
      <c r="B27" s="4" t="s">
        <v>0</v>
      </c>
      <c r="C27" s="74"/>
      <c r="D27" s="3" t="s">
        <v>7</v>
      </c>
      <c r="E27" s="24"/>
      <c r="F27" s="25"/>
      <c r="G27" s="26"/>
      <c r="H27" s="26"/>
      <c r="I27" s="26"/>
      <c r="J27" s="26"/>
      <c r="K27" s="67"/>
      <c r="L27" s="67"/>
      <c r="M27" s="67"/>
      <c r="N27" s="26"/>
      <c r="O27" s="67"/>
      <c r="P27" s="27"/>
      <c r="Q27" s="28"/>
      <c r="S27" s="5">
        <f>IF(OR(C27="",K27="",L27="",M27="",O27=""),"",IF(AND(E27="",G27="",I27="",K27=2,L27=",",M27=8,O27=4,Q27="",C27=2.84),"Juist!","Fout!"))</f>
      </c>
    </row>
    <row r="28" spans="2:17" s="3" customFormat="1" ht="7.5" customHeight="1" thickBot="1">
      <c r="B28" s="4"/>
      <c r="E28" s="24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28"/>
    </row>
    <row r="29" spans="1:19" s="3" customFormat="1" ht="20.25" thickBot="1">
      <c r="A29" s="3" t="s">
        <v>30</v>
      </c>
      <c r="B29" s="4" t="s">
        <v>0</v>
      </c>
      <c r="C29" s="74"/>
      <c r="D29" s="3" t="s">
        <v>2</v>
      </c>
      <c r="E29" s="70"/>
      <c r="F29" s="69"/>
      <c r="G29" s="67"/>
      <c r="H29" s="26"/>
      <c r="I29" s="67"/>
      <c r="J29" s="26"/>
      <c r="K29" s="67"/>
      <c r="L29" s="26"/>
      <c r="M29" s="26"/>
      <c r="N29" s="26"/>
      <c r="O29" s="26"/>
      <c r="P29" s="27"/>
      <c r="Q29" s="28"/>
      <c r="S29" s="5">
        <f>IF(OR(C29="",E29="",F29="",G29="",I29="",K29=""),"",IF(AND(E29=0,F29=",",G29=0,I29=5,K29=0,C29=0.05,M29="",O29="",Q29=""),"Juist!","Fout!"))</f>
      </c>
    </row>
    <row r="30" spans="2:17" s="3" customFormat="1" ht="7.5" customHeight="1" thickBot="1">
      <c r="B30" s="4"/>
      <c r="E30" s="24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8"/>
    </row>
    <row r="31" spans="1:19" s="3" customFormat="1" ht="20.25" thickBot="1">
      <c r="A31" s="3" t="s">
        <v>31</v>
      </c>
      <c r="B31" s="4" t="s">
        <v>0</v>
      </c>
      <c r="C31" s="74"/>
      <c r="D31" s="3" t="s">
        <v>7</v>
      </c>
      <c r="E31" s="24"/>
      <c r="F31" s="25"/>
      <c r="G31" s="26"/>
      <c r="H31" s="26"/>
      <c r="I31" s="26"/>
      <c r="J31" s="26"/>
      <c r="K31" s="67"/>
      <c r="L31" s="67"/>
      <c r="M31" s="67"/>
      <c r="N31" s="26"/>
      <c r="O31" s="67"/>
      <c r="P31" s="27"/>
      <c r="Q31" s="75"/>
      <c r="S31" s="5">
        <f>IF(OR(C31="",K31="",L31="",M31="",O31="",Q31=""),"",IF(AND(E31="",G31="",I31="",K31=0,L31=",",M31=2,O31=0,Q31=5,C31=0.205),"Juist!","Fout!"))</f>
      </c>
    </row>
    <row r="32" spans="2:17" s="3" customFormat="1" ht="7.5" customHeight="1" thickBot="1">
      <c r="B32" s="4"/>
      <c r="E32" s="24"/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8"/>
    </row>
    <row r="33" spans="1:19" s="3" customFormat="1" ht="20.25" thickBot="1">
      <c r="A33" s="3" t="s">
        <v>10</v>
      </c>
      <c r="B33" s="4" t="s">
        <v>0</v>
      </c>
      <c r="C33" s="77"/>
      <c r="D33" s="3" t="s">
        <v>1</v>
      </c>
      <c r="E33" s="50"/>
      <c r="F33" s="51"/>
      <c r="G33" s="51"/>
      <c r="H33" s="51"/>
      <c r="I33" s="51"/>
      <c r="J33" s="51"/>
      <c r="K33" s="76"/>
      <c r="L33" s="51"/>
      <c r="M33" s="76"/>
      <c r="N33" s="51"/>
      <c r="O33" s="76"/>
      <c r="P33" s="51"/>
      <c r="Q33" s="52"/>
      <c r="R33" s="1"/>
      <c r="S33" s="5">
        <f>IF(OR(C33="",K33="",M33="",O33=""),"",IF(AND(E33="",G33="",I33="",K33=6,M33=5,O33=0,Q33="",C33=650),"Juist!","Fout!"))</f>
      </c>
    </row>
  </sheetData>
  <sheetProtection password="CCB6" sheet="1"/>
  <conditionalFormatting sqref="S33 S19 S21 S23 S25 S27 S29 S31 S15:S17">
    <cfRule type="cellIs" priority="29" dxfId="1" operator="equal">
      <formula>"Fout!"</formula>
    </cfRule>
    <cfRule type="cellIs" priority="30" dxfId="6" operator="equal">
      <formula>"Juist!"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S27"/>
  <sheetViews>
    <sheetView showRowColHeaders="0" tabSelected="1" zoomScalePageLayoutView="0" workbookViewId="0" topLeftCell="A1">
      <selection activeCell="O9" sqref="O9"/>
    </sheetView>
  </sheetViews>
  <sheetFormatPr defaultColWidth="8.88671875" defaultRowHeight="15.75"/>
  <cols>
    <col min="1" max="1" width="8.3359375" style="1" customWidth="1"/>
    <col min="2" max="2" width="8.88671875" style="2" customWidth="1"/>
    <col min="3" max="3" width="10.21484375" style="1" customWidth="1"/>
    <col min="4" max="5" width="8.88671875" style="1" customWidth="1"/>
    <col min="6" max="6" width="1.2265625" style="1" customWidth="1"/>
    <col min="7" max="7" width="8.88671875" style="1" customWidth="1"/>
    <col min="8" max="8" width="1.33203125" style="1" customWidth="1"/>
    <col min="9" max="9" width="8.88671875" style="1" customWidth="1"/>
    <col min="10" max="10" width="1.2265625" style="1" customWidth="1"/>
    <col min="11" max="11" width="8.88671875" style="1" customWidth="1"/>
    <col min="12" max="12" width="1.2265625" style="1" customWidth="1"/>
    <col min="13" max="13" width="8.88671875" style="1" customWidth="1"/>
    <col min="14" max="14" width="1.2265625" style="1" customWidth="1"/>
    <col min="15" max="15" width="8.88671875" style="1" customWidth="1"/>
    <col min="16" max="16" width="1.33203125" style="1" customWidth="1"/>
    <col min="17" max="16384" width="8.88671875" style="1" customWidth="1"/>
  </cols>
  <sheetData>
    <row r="1" ht="19.5">
      <c r="A1" s="45" t="s">
        <v>33</v>
      </c>
    </row>
    <row r="2" spans="1:2" ht="16.5">
      <c r="A2" s="36" t="s">
        <v>14</v>
      </c>
      <c r="B2" s="44" t="s">
        <v>24</v>
      </c>
    </row>
    <row r="3" spans="1:2" ht="16.5">
      <c r="A3" s="36" t="s">
        <v>15</v>
      </c>
      <c r="B3" s="44" t="s">
        <v>16</v>
      </c>
    </row>
    <row r="4" spans="1:2" ht="16.5">
      <c r="A4" s="36" t="s">
        <v>13</v>
      </c>
      <c r="B4" s="44" t="s">
        <v>17</v>
      </c>
    </row>
    <row r="5" spans="1:2" ht="16.5">
      <c r="A5" s="36"/>
      <c r="B5" s="44" t="s">
        <v>18</v>
      </c>
    </row>
    <row r="6" ht="16.5" thickBot="1">
      <c r="B6" s="35"/>
    </row>
    <row r="7" spans="1:17" ht="20.25" thickTop="1">
      <c r="A7" s="45"/>
      <c r="E7" s="6"/>
      <c r="F7" s="18"/>
      <c r="G7" s="7" t="s">
        <v>5</v>
      </c>
      <c r="H7" s="7"/>
      <c r="I7" s="7" t="s">
        <v>6</v>
      </c>
      <c r="J7" s="7"/>
      <c r="K7" s="7"/>
      <c r="L7" s="7"/>
      <c r="M7" s="7"/>
      <c r="N7" s="7"/>
      <c r="O7" s="7"/>
      <c r="P7" s="21"/>
      <c r="Q7" s="8"/>
    </row>
    <row r="8" spans="5:17" ht="20.25" thickBot="1">
      <c r="E8" s="9" t="s">
        <v>2</v>
      </c>
      <c r="F8" s="19"/>
      <c r="G8" s="10" t="s">
        <v>3</v>
      </c>
      <c r="H8" s="10"/>
      <c r="I8" s="10" t="s">
        <v>4</v>
      </c>
      <c r="J8" s="10"/>
      <c r="K8" s="10" t="s">
        <v>7</v>
      </c>
      <c r="L8" s="10"/>
      <c r="M8" s="10" t="s">
        <v>8</v>
      </c>
      <c r="N8" s="10"/>
      <c r="O8" s="10" t="s">
        <v>1</v>
      </c>
      <c r="P8" s="22"/>
      <c r="Q8" s="11" t="s">
        <v>9</v>
      </c>
    </row>
    <row r="9" spans="1:19" s="3" customFormat="1" ht="21" thickBot="1" thickTop="1">
      <c r="A9" s="3" t="s">
        <v>34</v>
      </c>
      <c r="B9" s="4" t="s">
        <v>0</v>
      </c>
      <c r="C9" s="66"/>
      <c r="D9" s="3" t="s">
        <v>1</v>
      </c>
      <c r="E9" s="78"/>
      <c r="F9" s="79"/>
      <c r="G9" s="80"/>
      <c r="H9" s="80"/>
      <c r="I9" s="80"/>
      <c r="J9" s="80"/>
      <c r="K9" s="80"/>
      <c r="L9" s="80"/>
      <c r="M9" s="80"/>
      <c r="N9" s="80"/>
      <c r="O9" s="80"/>
      <c r="P9" s="81"/>
      <c r="Q9" s="82"/>
      <c r="S9" s="5">
        <f>IF(OR(C9="",I9="",K9="",M9="",O9=""),"",IF(AND(C9=5400,I9=5,K9=4,M9=0,E9="",G9="",O9=0,Q9=""),"Juist!","Fout!"))</f>
      </c>
    </row>
    <row r="10" spans="5:19" ht="7.5" customHeight="1" thickBot="1">
      <c r="E10" s="54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  <c r="S10" s="5"/>
    </row>
    <row r="11" spans="1:19" s="3" customFormat="1" ht="20.25" thickBot="1">
      <c r="A11" s="3" t="s">
        <v>41</v>
      </c>
      <c r="B11" s="4" t="s">
        <v>0</v>
      </c>
      <c r="C11" s="92"/>
      <c r="D11" s="3" t="s">
        <v>2</v>
      </c>
      <c r="E11" s="78"/>
      <c r="F11" s="79"/>
      <c r="G11" s="80"/>
      <c r="H11" s="80"/>
      <c r="I11" s="80"/>
      <c r="J11" s="80"/>
      <c r="K11" s="80"/>
      <c r="L11" s="80"/>
      <c r="M11" s="80"/>
      <c r="N11" s="80"/>
      <c r="O11" s="80"/>
      <c r="P11" s="81"/>
      <c r="Q11" s="82"/>
      <c r="S11" s="5">
        <f>IF(OR(C11="",E11="",F11="",G11="",I11="",K11=""),"",IF(AND(E11=0,F11=",",G11=2,I11=6,K11=3,C11=0.263,M11="",O11="",Q11=""),"Juist!","Fout!"))</f>
      </c>
    </row>
    <row r="12" spans="5:17" ht="7.5" customHeight="1" thickBot="1">
      <c r="E12" s="54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/>
    </row>
    <row r="13" spans="1:19" s="3" customFormat="1" ht="20.25" thickBot="1">
      <c r="A13" s="3" t="s">
        <v>35</v>
      </c>
      <c r="B13" s="4" t="s">
        <v>0</v>
      </c>
      <c r="C13" s="74"/>
      <c r="D13" s="3" t="s">
        <v>7</v>
      </c>
      <c r="E13" s="78"/>
      <c r="F13" s="79"/>
      <c r="G13" s="80"/>
      <c r="H13" s="80"/>
      <c r="I13" s="80"/>
      <c r="J13" s="80"/>
      <c r="K13" s="80"/>
      <c r="L13" s="80"/>
      <c r="M13" s="80"/>
      <c r="N13" s="80"/>
      <c r="O13" s="80"/>
      <c r="P13" s="81"/>
      <c r="Q13" s="82"/>
      <c r="S13" s="5">
        <f>IF(OR(C13="",K13="",L13="",M13="",O13=""),"",IF(AND(E13="",G13="",I13="",K13=3,L13=",",M13=7,O13=5,Q13="",C13=3.75),"Juist!","Fout!"))</f>
      </c>
    </row>
    <row r="14" spans="5:17" ht="7.5" customHeight="1" thickBot="1">
      <c r="E14" s="57"/>
      <c r="F14" s="58"/>
      <c r="G14" s="59"/>
      <c r="H14" s="59"/>
      <c r="I14" s="59"/>
      <c r="J14" s="59"/>
      <c r="K14" s="59"/>
      <c r="L14" s="59"/>
      <c r="M14" s="59"/>
      <c r="N14" s="59"/>
      <c r="O14" s="59"/>
      <c r="P14" s="60"/>
      <c r="Q14" s="61"/>
    </row>
    <row r="15" spans="1:19" s="3" customFormat="1" ht="20.25" thickBot="1">
      <c r="A15" s="3" t="s">
        <v>36</v>
      </c>
      <c r="B15" s="4" t="s">
        <v>0</v>
      </c>
      <c r="C15" s="66"/>
      <c r="D15" s="3" t="s">
        <v>8</v>
      </c>
      <c r="E15" s="78"/>
      <c r="F15" s="79"/>
      <c r="G15" s="80"/>
      <c r="H15" s="80"/>
      <c r="I15" s="80"/>
      <c r="J15" s="80"/>
      <c r="K15" s="80"/>
      <c r="L15" s="80"/>
      <c r="M15" s="80"/>
      <c r="N15" s="80"/>
      <c r="O15" s="80"/>
      <c r="P15" s="81"/>
      <c r="Q15" s="82"/>
      <c r="S15" s="5">
        <f>IF(OR(C15="",I15="",K15="",M15=""),"",IF(AND(C15=700,I15=7,K15=0,M15=0,E15="",G15="",O15="",Q15=""),"Juist!","Fout!"))</f>
      </c>
    </row>
    <row r="16" spans="5:17" ht="7.5" customHeight="1" thickBot="1">
      <c r="E16" s="57"/>
      <c r="F16" s="58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61"/>
    </row>
    <row r="17" spans="1:19" s="3" customFormat="1" ht="20.25" thickBot="1">
      <c r="A17" s="3" t="s">
        <v>37</v>
      </c>
      <c r="B17" s="4" t="s">
        <v>0</v>
      </c>
      <c r="C17" s="74"/>
      <c r="D17" s="3" t="s">
        <v>7</v>
      </c>
      <c r="E17" s="78"/>
      <c r="F17" s="79"/>
      <c r="G17" s="80"/>
      <c r="H17" s="80"/>
      <c r="I17" s="80"/>
      <c r="J17" s="80"/>
      <c r="K17" s="80"/>
      <c r="L17" s="80"/>
      <c r="M17" s="80"/>
      <c r="N17" s="80"/>
      <c r="O17" s="80"/>
      <c r="P17" s="81"/>
      <c r="Q17" s="82"/>
      <c r="S17" s="5">
        <f>IF(OR(C17="",K17="",L17="",M17="",O17="",Q17=""),"",IF(AND(E17="",G17="",I17="",K17=0,L17=",",M17=4,O17=0,Q17=6,C17=0.406),"Juist!","Fout!"))</f>
      </c>
    </row>
    <row r="18" spans="5:17" ht="7.5" customHeight="1" thickBot="1">
      <c r="E18" s="57"/>
      <c r="F18" s="58"/>
      <c r="G18" s="59"/>
      <c r="H18" s="59"/>
      <c r="I18" s="59"/>
      <c r="J18" s="59"/>
      <c r="K18" s="59"/>
      <c r="L18" s="59"/>
      <c r="M18" s="59"/>
      <c r="N18" s="59"/>
      <c r="O18" s="59"/>
      <c r="P18" s="60"/>
      <c r="Q18" s="61"/>
    </row>
    <row r="19" spans="1:19" s="3" customFormat="1" ht="20.25" thickBot="1">
      <c r="A19" s="3" t="s">
        <v>42</v>
      </c>
      <c r="B19" s="4" t="s">
        <v>0</v>
      </c>
      <c r="C19" s="74"/>
      <c r="D19" s="3" t="s">
        <v>9</v>
      </c>
      <c r="E19" s="78"/>
      <c r="F19" s="79"/>
      <c r="G19" s="80"/>
      <c r="H19" s="80"/>
      <c r="I19" s="80"/>
      <c r="J19" s="80"/>
      <c r="K19" s="80"/>
      <c r="L19" s="80"/>
      <c r="M19" s="80"/>
      <c r="N19" s="80"/>
      <c r="O19" s="80"/>
      <c r="P19" s="81"/>
      <c r="Q19" s="82"/>
      <c r="S19" s="5">
        <f>IF(OR(C19="",M19="",O19="",Q19=""),"",IF(AND(E19="",G19="",I19="",K19="",M19=8,O19=0,Q19=0,C19=800),"Juist!","Fout!"))</f>
      </c>
    </row>
    <row r="20" spans="2:17" s="3" customFormat="1" ht="7.5" customHeight="1" thickBot="1">
      <c r="B20" s="4"/>
      <c r="E20" s="47"/>
      <c r="F20" s="48"/>
      <c r="G20" s="46"/>
      <c r="H20" s="46"/>
      <c r="I20" s="46"/>
      <c r="J20" s="46"/>
      <c r="K20" s="46"/>
      <c r="L20" s="46"/>
      <c r="M20" s="46"/>
      <c r="N20" s="46"/>
      <c r="O20" s="46"/>
      <c r="P20" s="53"/>
      <c r="Q20" s="49"/>
    </row>
    <row r="21" spans="1:19" s="3" customFormat="1" ht="20.25" thickBot="1">
      <c r="A21" s="3" t="s">
        <v>38</v>
      </c>
      <c r="B21" s="4" t="s">
        <v>0</v>
      </c>
      <c r="C21" s="73"/>
      <c r="D21" s="3" t="s">
        <v>7</v>
      </c>
      <c r="E21" s="78"/>
      <c r="F21" s="79"/>
      <c r="G21" s="80"/>
      <c r="H21" s="80"/>
      <c r="I21" s="80"/>
      <c r="J21" s="80"/>
      <c r="K21" s="80"/>
      <c r="L21" s="80"/>
      <c r="M21" s="80"/>
      <c r="N21" s="80"/>
      <c r="O21" s="80"/>
      <c r="P21" s="81"/>
      <c r="Q21" s="82"/>
      <c r="S21" s="5">
        <f>IF(OR(C21="",K21="",L21="",M21="",O21=""),"",IF(AND(E21="",G21="",I21="",K21=0,L21=",",M21=9,O21=4,Q21="",C21=0.94),"Juist!","Fout!"))</f>
      </c>
    </row>
    <row r="22" spans="2:17" s="3" customFormat="1" ht="7.5" customHeight="1" thickBot="1">
      <c r="B22" s="4"/>
      <c r="E22" s="47"/>
      <c r="F22" s="48"/>
      <c r="G22" s="46"/>
      <c r="H22" s="46"/>
      <c r="I22" s="46"/>
      <c r="J22" s="46"/>
      <c r="K22" s="46"/>
      <c r="L22" s="46"/>
      <c r="M22" s="46"/>
      <c r="N22" s="46"/>
      <c r="O22" s="46"/>
      <c r="P22" s="53"/>
      <c r="Q22" s="49"/>
    </row>
    <row r="23" spans="1:19" s="3" customFormat="1" ht="20.25" thickBot="1">
      <c r="A23" s="3" t="s">
        <v>39</v>
      </c>
      <c r="B23" s="4" t="s">
        <v>0</v>
      </c>
      <c r="C23" s="74"/>
      <c r="D23" s="3" t="s">
        <v>2</v>
      </c>
      <c r="E23" s="78"/>
      <c r="F23" s="79"/>
      <c r="G23" s="80"/>
      <c r="H23" s="80"/>
      <c r="I23" s="80"/>
      <c r="J23" s="80"/>
      <c r="K23" s="80"/>
      <c r="L23" s="80"/>
      <c r="M23" s="80"/>
      <c r="N23" s="80"/>
      <c r="O23" s="80"/>
      <c r="P23" s="81"/>
      <c r="Q23" s="82"/>
      <c r="S23" s="5">
        <f>IF(OR(C23="",E23="",F23="",G23="",I23="",K23=""),"",IF(AND(E23=0,F23=",",G23=0,I23=4,K23=2,C23=0.042,M23="",O23="",Q23=""),"Juist!","Fout!"))</f>
      </c>
    </row>
    <row r="24" spans="2:17" s="3" customFormat="1" ht="7.5" customHeight="1" thickBot="1">
      <c r="B24" s="4"/>
      <c r="E24" s="47"/>
      <c r="F24" s="48"/>
      <c r="G24" s="46"/>
      <c r="H24" s="46"/>
      <c r="I24" s="46"/>
      <c r="J24" s="46"/>
      <c r="K24" s="46"/>
      <c r="L24" s="46"/>
      <c r="M24" s="46"/>
      <c r="N24" s="46"/>
      <c r="O24" s="46"/>
      <c r="P24" s="53"/>
      <c r="Q24" s="49"/>
    </row>
    <row r="25" spans="1:19" s="3" customFormat="1" ht="20.25" thickBot="1">
      <c r="A25" s="3" t="s">
        <v>43</v>
      </c>
      <c r="B25" s="4" t="s">
        <v>0</v>
      </c>
      <c r="C25" s="77"/>
      <c r="D25" s="3" t="s">
        <v>1</v>
      </c>
      <c r="E25" s="83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5"/>
      <c r="R25" s="1"/>
      <c r="S25" s="5">
        <f>IF(OR(C25="",K25="",M25="",O25=""),"",IF(AND(E25="",G25="",I25="",K25=1,M25=5,O25=0,Q25="",C25=150),"Juist!","Fout!"))</f>
      </c>
    </row>
    <row r="26" spans="2:17" s="3" customFormat="1" ht="7.5" customHeight="1" thickBot="1">
      <c r="B26" s="4"/>
      <c r="E26" s="47"/>
      <c r="F26" s="48"/>
      <c r="G26" s="46"/>
      <c r="H26" s="46"/>
      <c r="I26" s="46"/>
      <c r="J26" s="46"/>
      <c r="K26" s="46"/>
      <c r="L26" s="46"/>
      <c r="M26" s="46"/>
      <c r="N26" s="46"/>
      <c r="O26" s="46"/>
      <c r="P26" s="53"/>
      <c r="Q26" s="49"/>
    </row>
    <row r="27" spans="1:19" ht="20.25" thickBot="1">
      <c r="A27" s="3" t="s">
        <v>40</v>
      </c>
      <c r="B27" s="4" t="s">
        <v>0</v>
      </c>
      <c r="C27" s="71"/>
      <c r="D27" s="3" t="s">
        <v>8</v>
      </c>
      <c r="E27" s="86"/>
      <c r="F27" s="87"/>
      <c r="G27" s="88"/>
      <c r="H27" s="88"/>
      <c r="I27" s="88"/>
      <c r="J27" s="88"/>
      <c r="K27" s="88"/>
      <c r="L27" s="88"/>
      <c r="M27" s="89"/>
      <c r="N27" s="89"/>
      <c r="O27" s="88"/>
      <c r="P27" s="90"/>
      <c r="Q27" s="91"/>
      <c r="S27" s="5">
        <f>IF(OR(C27="",M27="",N27="",O27=""),"",IF(AND(E27="",G27="",I27="",K27="",Q27="",M27=8,N27=",",O27=5,C27="8,5"),"Juist!","Fout!"))</f>
      </c>
    </row>
  </sheetData>
  <sheetProtection password="CCB6" sheet="1"/>
  <conditionalFormatting sqref="S25 S17 S21 S13 S15 S19 S23 S9:S11 S27">
    <cfRule type="cellIs" priority="3" dxfId="1" operator="equal">
      <formula>"Fout!"</formula>
    </cfRule>
    <cfRule type="cellIs" priority="4" dxfId="6" operator="equal">
      <formula>"Juist!"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supergoudvisje</dc:creator>
  <cp:keywords/>
  <dc:description/>
  <cp:lastModifiedBy>supergoudvisje</cp:lastModifiedBy>
  <dcterms:created xsi:type="dcterms:W3CDTF">2011-03-10T10:16:35Z</dcterms:created>
  <dcterms:modified xsi:type="dcterms:W3CDTF">2013-03-12T10:02:34Z</dcterms:modified>
  <cp:category/>
  <cp:version/>
  <cp:contentType/>
  <cp:contentStatus/>
</cp:coreProperties>
</file>